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udentmontcalm.sharepoint.com/sites/AdministrativeServices/VPofAdmin/Budget/"/>
    </mc:Choice>
  </mc:AlternateContent>
  <xr:revisionPtr revIDLastSave="133" documentId="8_{FD4F3C25-BD78-4D1B-BBD0-72E6C9773489}" xr6:coauthVersionLast="45" xr6:coauthVersionMax="45" xr10:uidLastSave="{139D7931-7706-4343-BFBE-640160628305}"/>
  <bookViews>
    <workbookView xWindow="2580" yWindow="2090" windowWidth="16920" windowHeight="12060" firstSheet="1" activeTab="1" xr2:uid="{00000000-000D-0000-FFFF-FFFF00000000}"/>
  </bookViews>
  <sheets>
    <sheet name="2016-17" sheetId="1" state="hidden" r:id="rId1"/>
    <sheet name="2019-20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2" l="1"/>
  <c r="D26" i="2"/>
  <c r="D20" i="2"/>
  <c r="D21" i="2"/>
  <c r="E38" i="2"/>
  <c r="E27" i="2"/>
  <c r="E22" i="2"/>
  <c r="E18" i="2"/>
  <c r="E30" i="2" l="1"/>
  <c r="E41" i="2"/>
  <c r="F36" i="2"/>
  <c r="F35" i="2"/>
  <c r="F34" i="2"/>
  <c r="F25" i="2"/>
  <c r="F24" i="2"/>
  <c r="F17" i="2"/>
  <c r="F15" i="2"/>
  <c r="D27" i="2"/>
  <c r="D18" i="2"/>
  <c r="F21" i="2"/>
  <c r="F20" i="2"/>
  <c r="D38" i="2"/>
  <c r="F16" i="2" l="1"/>
  <c r="F26" i="2"/>
  <c r="F27" i="2" s="1"/>
  <c r="D22" i="2"/>
  <c r="D30" i="2" s="1"/>
  <c r="D41" i="2" s="1"/>
  <c r="F22" i="2"/>
  <c r="F29" i="1"/>
  <c r="F21" i="1"/>
  <c r="E29" i="1"/>
  <c r="E21" i="1"/>
  <c r="G27" i="1"/>
  <c r="G26" i="1"/>
  <c r="G25" i="1"/>
  <c r="G29" i="1" s="1"/>
  <c r="G16" i="1"/>
  <c r="G19" i="1"/>
  <c r="G18" i="1"/>
  <c r="G17" i="1"/>
  <c r="G15" i="1"/>
  <c r="G14" i="1"/>
  <c r="G13" i="1"/>
  <c r="G12" i="1"/>
  <c r="G21" i="1" s="1"/>
  <c r="F18" i="2" l="1"/>
  <c r="F30" i="2" s="1"/>
  <c r="F38" i="2"/>
  <c r="F41" i="2" l="1"/>
</calcChain>
</file>

<file path=xl/sharedStrings.xml><?xml version="1.0" encoding="utf-8"?>
<sst xmlns="http://schemas.openxmlformats.org/spreadsheetml/2006/main" count="60" uniqueCount="41">
  <si>
    <r>
      <t xml:space="preserve">MONTCALM COMMUNITY COLLEGE                                                                     </t>
    </r>
    <r>
      <rPr>
        <sz val="12"/>
        <rFont val="Arial"/>
        <family val="2"/>
      </rPr>
      <t>CURRENT FUNDS</t>
    </r>
    <r>
      <rPr>
        <b/>
        <sz val="14"/>
        <rFont val="Arial"/>
        <family val="2"/>
      </rPr>
      <t xml:space="preserve">                                                                                                             </t>
    </r>
    <r>
      <rPr>
        <sz val="12"/>
        <rFont val="Arial"/>
        <family val="2"/>
      </rPr>
      <t>Budget - Revenues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     2010 - 2011</t>
    </r>
  </si>
  <si>
    <t>2016 - 2017</t>
  </si>
  <si>
    <t>2015 - 2016</t>
  </si>
  <si>
    <t>PROPOSED</t>
  </si>
  <si>
    <t>AMENDED</t>
  </si>
  <si>
    <t>INCREASE</t>
  </si>
  <si>
    <t>SOURCE</t>
  </si>
  <si>
    <t>BUDGET</t>
  </si>
  <si>
    <t>(DECREASE)</t>
  </si>
  <si>
    <t>COMMENTS</t>
  </si>
  <si>
    <t>State Appropriations</t>
  </si>
  <si>
    <t>1.4% appropriation increase</t>
  </si>
  <si>
    <t>Local Property Tax</t>
  </si>
  <si>
    <t>Tuition</t>
  </si>
  <si>
    <t>approved rate incr; enrollment decr</t>
  </si>
  <si>
    <t>Fees</t>
  </si>
  <si>
    <t>approved fees</t>
  </si>
  <si>
    <t>State Grants</t>
  </si>
  <si>
    <t>less Perkins funds</t>
  </si>
  <si>
    <t>Continuing Education</t>
  </si>
  <si>
    <t>increased business training</t>
  </si>
  <si>
    <t>Interest Income</t>
  </si>
  <si>
    <t>Miscellaneous</t>
  </si>
  <si>
    <t>change in MCCF funds</t>
  </si>
  <si>
    <t xml:space="preserve"> </t>
  </si>
  <si>
    <t>Activities Building Self-Supporting</t>
  </si>
  <si>
    <t>Admissions and Fees</t>
  </si>
  <si>
    <t>Rentals</t>
  </si>
  <si>
    <t>Local Taxes</t>
  </si>
  <si>
    <t>Budget Revenues</t>
  </si>
  <si>
    <t>2020-21</t>
  </si>
  <si>
    <t>2019 - 2020</t>
  </si>
  <si>
    <t>SOURCE REVENUES</t>
  </si>
  <si>
    <t>10% Reduction</t>
  </si>
  <si>
    <t>Total State &amp; Federal Revenues</t>
  </si>
  <si>
    <t>2% tuition incr. 4% enrollment decr.</t>
  </si>
  <si>
    <t>Total Tuition &amp; Fees</t>
  </si>
  <si>
    <t>Subtotal Other Revenues</t>
  </si>
  <si>
    <t>Total Self-Supporting</t>
  </si>
  <si>
    <t>Total Genreal Fund Revenues</t>
  </si>
  <si>
    <t>Page 1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</si>
</sst>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12" x14ac:knownFonts="1">
    <font>
      <sz val="10"/>
      <name val="Arial"/>
    </font>
    <font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 val="double"/>
      <sz val="10"/>
      <name val="Arial"/>
      <family val="2"/>
    </font>
    <font>
      <u val="singleAccounting"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3" fontId="6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41" fontId="0" fillId="0" borderId="0" xfId="0" applyNumberFormat="1"/>
    <xf numFmtId="41" fontId="0" fillId="0" borderId="0" xfId="0" applyNumberFormat="1" applyAlignment="1">
      <alignment horizontal="right"/>
    </xf>
    <xf numFmtId="41" fontId="1" fillId="0" borderId="0" xfId="0" applyNumberFormat="1" applyFont="1"/>
    <xf numFmtId="42" fontId="0" fillId="0" borderId="0" xfId="0" applyNumberFormat="1"/>
    <xf numFmtId="41" fontId="8" fillId="0" borderId="0" xfId="0" applyNumberFormat="1" applyFont="1"/>
    <xf numFmtId="42" fontId="7" fillId="0" borderId="0" xfId="0" applyNumberFormat="1" applyFont="1"/>
    <xf numFmtId="42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left"/>
    </xf>
    <xf numFmtId="0" fontId="5" fillId="0" borderId="0" xfId="0" applyFont="1"/>
    <xf numFmtId="3" fontId="6" fillId="0" borderId="0" xfId="0" applyNumberFormat="1" applyFont="1" applyFill="1" applyAlignment="1">
      <alignment horizontal="left"/>
    </xf>
    <xf numFmtId="0" fontId="6" fillId="0" borderId="0" xfId="0" applyFont="1"/>
    <xf numFmtId="165" fontId="8" fillId="0" borderId="0" xfId="1" applyNumberFormat="1" applyFont="1"/>
    <xf numFmtId="0" fontId="4" fillId="0" borderId="0" xfId="0" applyFont="1"/>
    <xf numFmtId="0" fontId="6" fillId="2" borderId="0" xfId="0" applyFont="1" applyFill="1"/>
    <xf numFmtId="0" fontId="4" fillId="2" borderId="0" xfId="0" applyFont="1" applyFill="1"/>
    <xf numFmtId="0" fontId="6" fillId="3" borderId="0" xfId="0" applyFont="1" applyFill="1"/>
    <xf numFmtId="0" fontId="4" fillId="4" borderId="0" xfId="0" applyFont="1" applyFill="1"/>
    <xf numFmtId="42" fontId="7" fillId="3" borderId="0" xfId="0" applyNumberFormat="1" applyFont="1" applyFill="1"/>
    <xf numFmtId="0" fontId="6" fillId="4" borderId="0" xfId="0" applyFont="1" applyFill="1"/>
    <xf numFmtId="42" fontId="8" fillId="4" borderId="0" xfId="0" applyNumberFormat="1" applyFont="1" applyFill="1"/>
    <xf numFmtId="0" fontId="6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165" fontId="6" fillId="0" borderId="0" xfId="1" applyNumberFormat="1" applyFont="1"/>
    <xf numFmtId="42" fontId="6" fillId="0" borderId="0" xfId="0" applyNumberFormat="1" applyFont="1"/>
    <xf numFmtId="41" fontId="6" fillId="0" borderId="0" xfId="0" applyNumberFormat="1" applyFont="1"/>
    <xf numFmtId="166" fontId="6" fillId="2" borderId="0" xfId="2" applyNumberFormat="1" applyFont="1" applyFill="1"/>
    <xf numFmtId="164" fontId="6" fillId="0" borderId="0" xfId="0" applyNumberFormat="1" applyFont="1"/>
    <xf numFmtId="14" fontId="6" fillId="0" borderId="0" xfId="0" applyNumberFormat="1" applyFont="1"/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784225</xdr:colOff>
      <xdr:row>4</xdr:row>
      <xdr:rowOff>107950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25750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workbookViewId="0">
      <selection activeCell="B24" sqref="B24"/>
    </sheetView>
  </sheetViews>
  <sheetFormatPr defaultRowHeight="12.5" x14ac:dyDescent="0.25"/>
  <cols>
    <col min="4" max="4" width="3.54296875" customWidth="1"/>
    <col min="5" max="7" width="12.54296875" customWidth="1"/>
    <col min="8" max="8" width="29.453125" customWidth="1"/>
  </cols>
  <sheetData>
    <row r="1" spans="1:8" x14ac:dyDescent="0.25">
      <c r="A1" s="1"/>
      <c r="B1" s="1"/>
      <c r="C1" s="1"/>
    </row>
    <row r="3" spans="1:8" x14ac:dyDescent="0.25">
      <c r="A3" s="41" t="s">
        <v>0</v>
      </c>
      <c r="B3" s="42"/>
      <c r="C3" s="42"/>
      <c r="D3" s="42"/>
      <c r="E3" s="42"/>
      <c r="F3" s="42"/>
      <c r="G3" s="42"/>
      <c r="H3" s="42"/>
    </row>
    <row r="4" spans="1:8" x14ac:dyDescent="0.25">
      <c r="A4" s="42"/>
      <c r="B4" s="42"/>
      <c r="C4" s="42"/>
      <c r="D4" s="42"/>
      <c r="E4" s="42"/>
      <c r="F4" s="42"/>
      <c r="G4" s="42"/>
      <c r="H4" s="42"/>
    </row>
    <row r="5" spans="1:8" x14ac:dyDescent="0.25">
      <c r="A5" s="42"/>
      <c r="B5" s="42"/>
      <c r="C5" s="42"/>
      <c r="D5" s="42"/>
      <c r="E5" s="42"/>
      <c r="F5" s="42"/>
      <c r="G5" s="42"/>
      <c r="H5" s="42"/>
    </row>
    <row r="6" spans="1:8" x14ac:dyDescent="0.25">
      <c r="A6" s="42"/>
      <c r="B6" s="42"/>
      <c r="C6" s="42"/>
      <c r="D6" s="42"/>
      <c r="E6" s="42"/>
      <c r="F6" s="42"/>
      <c r="G6" s="42"/>
      <c r="H6" s="42"/>
    </row>
    <row r="7" spans="1:8" ht="13" x14ac:dyDescent="0.3">
      <c r="F7" s="2"/>
    </row>
    <row r="8" spans="1:8" ht="13" x14ac:dyDescent="0.3">
      <c r="E8" s="2" t="s">
        <v>1</v>
      </c>
      <c r="F8" s="2" t="s">
        <v>2</v>
      </c>
    </row>
    <row r="9" spans="1:8" ht="13" x14ac:dyDescent="0.3">
      <c r="E9" s="2" t="s">
        <v>3</v>
      </c>
      <c r="F9" s="2" t="s">
        <v>4</v>
      </c>
      <c r="G9" s="2" t="s">
        <v>5</v>
      </c>
      <c r="H9" s="2"/>
    </row>
    <row r="10" spans="1:8" ht="13" x14ac:dyDescent="0.3">
      <c r="A10" s="18" t="s">
        <v>6</v>
      </c>
      <c r="E10" s="3" t="s">
        <v>7</v>
      </c>
      <c r="F10" s="3" t="s">
        <v>7</v>
      </c>
      <c r="G10" s="3" t="s">
        <v>8</v>
      </c>
      <c r="H10" s="3" t="s">
        <v>9</v>
      </c>
    </row>
    <row r="12" spans="1:8" x14ac:dyDescent="0.25">
      <c r="A12" t="s">
        <v>10</v>
      </c>
      <c r="E12" s="16">
        <v>3343100</v>
      </c>
      <c r="F12" s="16">
        <v>3280600</v>
      </c>
      <c r="G12" s="13">
        <f>E12-F12</f>
        <v>62500</v>
      </c>
      <c r="H12" s="17" t="s">
        <v>11</v>
      </c>
    </row>
    <row r="13" spans="1:8" x14ac:dyDescent="0.25">
      <c r="A13" t="s">
        <v>12</v>
      </c>
      <c r="D13" s="10"/>
      <c r="E13" s="11">
        <v>5871860</v>
      </c>
      <c r="F13" s="11">
        <v>5886321</v>
      </c>
      <c r="G13" s="10">
        <f t="shared" ref="G13:G18" si="0">E13-F13</f>
        <v>-14461</v>
      </c>
      <c r="H13" s="7"/>
    </row>
    <row r="14" spans="1:8" x14ac:dyDescent="0.25">
      <c r="A14" t="s">
        <v>13</v>
      </c>
      <c r="D14" s="10"/>
      <c r="E14" s="11">
        <v>3849000</v>
      </c>
      <c r="F14" s="11">
        <v>3757294</v>
      </c>
      <c r="G14" s="10">
        <f t="shared" si="0"/>
        <v>91706</v>
      </c>
      <c r="H14" s="7" t="s">
        <v>14</v>
      </c>
    </row>
    <row r="15" spans="1:8" x14ac:dyDescent="0.25">
      <c r="A15" t="s">
        <v>15</v>
      </c>
      <c r="D15" s="10"/>
      <c r="E15" s="11">
        <v>2204465</v>
      </c>
      <c r="F15" s="11">
        <v>1280500</v>
      </c>
      <c r="G15" s="10">
        <f t="shared" si="0"/>
        <v>923965</v>
      </c>
      <c r="H15" s="7" t="s">
        <v>16</v>
      </c>
    </row>
    <row r="16" spans="1:8" x14ac:dyDescent="0.25">
      <c r="A16" t="s">
        <v>17</v>
      </c>
      <c r="D16" s="10"/>
      <c r="E16" s="11">
        <v>100000</v>
      </c>
      <c r="F16" s="11">
        <v>139066</v>
      </c>
      <c r="G16" s="10">
        <f t="shared" si="0"/>
        <v>-39066</v>
      </c>
      <c r="H16" s="7" t="s">
        <v>18</v>
      </c>
    </row>
    <row r="17" spans="1:8" x14ac:dyDescent="0.25">
      <c r="A17" t="s">
        <v>19</v>
      </c>
      <c r="D17" s="10"/>
      <c r="E17" s="10">
        <v>329000</v>
      </c>
      <c r="F17" s="10">
        <v>233000</v>
      </c>
      <c r="G17" s="10">
        <f t="shared" si="0"/>
        <v>96000</v>
      </c>
      <c r="H17" s="6" t="s">
        <v>20</v>
      </c>
    </row>
    <row r="18" spans="1:8" x14ac:dyDescent="0.25">
      <c r="A18" t="s">
        <v>21</v>
      </c>
      <c r="D18" s="10"/>
      <c r="E18" s="10">
        <v>1000</v>
      </c>
      <c r="F18" s="10">
        <v>1000</v>
      </c>
      <c r="G18" s="10">
        <f t="shared" si="0"/>
        <v>0</v>
      </c>
      <c r="H18" s="6"/>
    </row>
    <row r="19" spans="1:8" ht="14" x14ac:dyDescent="0.4">
      <c r="A19" t="s">
        <v>22</v>
      </c>
      <c r="D19" s="10"/>
      <c r="E19" s="14">
        <v>227953</v>
      </c>
      <c r="F19" s="14">
        <v>294000</v>
      </c>
      <c r="G19" s="14">
        <f>E19-F19</f>
        <v>-66047</v>
      </c>
      <c r="H19" s="7" t="s">
        <v>23</v>
      </c>
    </row>
    <row r="20" spans="1:8" x14ac:dyDescent="0.25">
      <c r="D20" s="10"/>
      <c r="E20" s="10"/>
      <c r="F20" s="10"/>
      <c r="G20" s="10" t="s">
        <v>24</v>
      </c>
      <c r="H20" s="7"/>
    </row>
    <row r="21" spans="1:8" x14ac:dyDescent="0.25">
      <c r="E21" s="15">
        <f>SUM(E12:E19)</f>
        <v>15926378</v>
      </c>
      <c r="F21" s="15">
        <f>SUM(F12:F19)</f>
        <v>14871781</v>
      </c>
      <c r="G21" s="15">
        <f>SUM(G12:G19)</f>
        <v>1054597</v>
      </c>
      <c r="H21" s="6"/>
    </row>
    <row r="22" spans="1:8" x14ac:dyDescent="0.25">
      <c r="E22" s="10"/>
      <c r="F22" s="10"/>
      <c r="G22" s="10"/>
      <c r="H22" s="8"/>
    </row>
    <row r="23" spans="1:8" x14ac:dyDescent="0.25">
      <c r="A23" s="1" t="s">
        <v>25</v>
      </c>
      <c r="B23" s="1"/>
      <c r="C23" s="1"/>
      <c r="E23" s="10"/>
      <c r="F23" s="10"/>
      <c r="G23" s="4"/>
      <c r="H23" s="6"/>
    </row>
    <row r="24" spans="1:8" x14ac:dyDescent="0.25">
      <c r="E24" s="10"/>
      <c r="F24" s="10"/>
      <c r="G24" s="4"/>
      <c r="H24" s="6"/>
    </row>
    <row r="25" spans="1:8" x14ac:dyDescent="0.25">
      <c r="B25" t="s">
        <v>26</v>
      </c>
      <c r="D25" s="1"/>
      <c r="E25" s="13">
        <v>35000</v>
      </c>
      <c r="F25" s="13">
        <v>39000</v>
      </c>
      <c r="G25" s="13">
        <f>E25-F25</f>
        <v>-4000</v>
      </c>
      <c r="H25" s="6"/>
    </row>
    <row r="26" spans="1:8" x14ac:dyDescent="0.25">
      <c r="B26" t="s">
        <v>27</v>
      </c>
      <c r="E26" s="10">
        <v>20000</v>
      </c>
      <c r="F26" s="10">
        <v>30000</v>
      </c>
      <c r="G26" s="10">
        <f>E26-F26</f>
        <v>-10000</v>
      </c>
      <c r="H26" s="6"/>
    </row>
    <row r="27" spans="1:8" ht="14" x14ac:dyDescent="0.4">
      <c r="B27" t="s">
        <v>28</v>
      </c>
      <c r="E27" s="12">
        <v>194273</v>
      </c>
      <c r="F27" s="12">
        <v>163679</v>
      </c>
      <c r="G27" s="14">
        <f>E27-F27</f>
        <v>30594</v>
      </c>
      <c r="H27" s="5"/>
    </row>
    <row r="28" spans="1:8" x14ac:dyDescent="0.25">
      <c r="E28" s="10"/>
      <c r="F28" s="10"/>
      <c r="G28" s="10"/>
      <c r="H28" s="6"/>
    </row>
    <row r="29" spans="1:8" x14ac:dyDescent="0.25">
      <c r="E29" s="15">
        <f>SUM(E25:E27)</f>
        <v>249273</v>
      </c>
      <c r="F29" s="15">
        <f>SUM(F25:F27)</f>
        <v>232679</v>
      </c>
      <c r="G29" s="15">
        <f>SUM(G25:G27)</f>
        <v>16594</v>
      </c>
      <c r="H29" s="7"/>
    </row>
    <row r="30" spans="1:8" x14ac:dyDescent="0.25">
      <c r="H30" s="9"/>
    </row>
    <row r="31" spans="1:8" x14ac:dyDescent="0.25">
      <c r="E31" s="13"/>
      <c r="H31" s="8"/>
    </row>
  </sheetData>
  <mergeCells count="1">
    <mergeCell ref="A3:H6"/>
  </mergeCells>
  <phoneticPr fontId="0" type="noConversion"/>
  <pageMargins left="0.5" right="0" top="1" bottom="1" header="0.5" footer="0.5"/>
  <pageSetup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1"/>
  <sheetViews>
    <sheetView tabSelected="1" zoomScaleNormal="100" workbookViewId="0">
      <selection activeCell="B8" sqref="B8"/>
    </sheetView>
  </sheetViews>
  <sheetFormatPr defaultRowHeight="12.5" x14ac:dyDescent="0.25"/>
  <cols>
    <col min="1" max="1" width="9.26953125" bestFit="1" customWidth="1"/>
    <col min="2" max="2" width="10.26953125" customWidth="1"/>
    <col min="3" max="3" width="10.453125" customWidth="1"/>
    <col min="4" max="5" width="15.26953125" customWidth="1"/>
    <col min="6" max="6" width="15.453125" customWidth="1"/>
    <col min="7" max="7" width="29.26953125" customWidth="1"/>
    <col min="8" max="8" width="30.81640625" customWidth="1"/>
  </cols>
  <sheetData>
    <row r="1" spans="1:8" x14ac:dyDescent="0.25">
      <c r="A1" s="1"/>
      <c r="B1" s="1"/>
      <c r="C1" s="1"/>
      <c r="D1" s="1"/>
      <c r="E1" s="1"/>
    </row>
    <row r="2" spans="1:8" x14ac:dyDescent="0.25">
      <c r="A2" s="1"/>
      <c r="B2" s="1"/>
      <c r="C2" s="1"/>
      <c r="D2" s="1"/>
      <c r="E2" s="1"/>
    </row>
    <row r="3" spans="1:8" ht="18" x14ac:dyDescent="0.4">
      <c r="A3" s="1"/>
      <c r="B3" s="1"/>
      <c r="C3" s="43"/>
      <c r="D3" s="43"/>
      <c r="E3" s="43"/>
      <c r="F3" s="44"/>
      <c r="G3" s="44"/>
    </row>
    <row r="4" spans="1:8" ht="15.5" x14ac:dyDescent="0.35">
      <c r="A4" s="1"/>
      <c r="B4" s="1"/>
      <c r="C4" s="45"/>
      <c r="D4" s="45"/>
      <c r="E4" s="45"/>
      <c r="F4" s="45"/>
      <c r="G4" s="45"/>
    </row>
    <row r="6" spans="1:8" ht="15.5" x14ac:dyDescent="0.35">
      <c r="A6" s="45" t="s">
        <v>29</v>
      </c>
      <c r="B6" s="45"/>
      <c r="C6" s="45"/>
      <c r="D6" s="45"/>
      <c r="E6" s="45"/>
      <c r="F6" s="39"/>
      <c r="G6" s="39"/>
    </row>
    <row r="7" spans="1:8" ht="15.5" x14ac:dyDescent="0.35">
      <c r="A7" s="40"/>
      <c r="B7" s="40"/>
      <c r="C7" s="40"/>
      <c r="D7" s="40"/>
      <c r="E7" s="40"/>
      <c r="F7" s="39"/>
      <c r="G7" s="39"/>
    </row>
    <row r="8" spans="1:8" ht="15.5" x14ac:dyDescent="0.35">
      <c r="A8" s="40"/>
      <c r="B8" s="40"/>
      <c r="C8" s="40"/>
      <c r="D8" s="40"/>
      <c r="E8" s="40"/>
      <c r="F8" s="39"/>
      <c r="G8" s="39"/>
    </row>
    <row r="9" spans="1:8" ht="15.5" x14ac:dyDescent="0.35">
      <c r="A9" s="40"/>
      <c r="B9" s="40"/>
      <c r="C9" s="40"/>
      <c r="D9" s="40"/>
      <c r="E9" s="40"/>
      <c r="F9" s="39"/>
      <c r="G9" s="39"/>
    </row>
    <row r="11" spans="1:8" ht="15.5" x14ac:dyDescent="0.35">
      <c r="A11" s="20"/>
      <c r="B11" s="20"/>
      <c r="C11" s="20"/>
      <c r="D11" s="2" t="s">
        <v>30</v>
      </c>
      <c r="E11" s="2" t="s">
        <v>31</v>
      </c>
      <c r="F11" s="20"/>
      <c r="G11" s="20"/>
      <c r="H11" s="31"/>
    </row>
    <row r="12" spans="1:8" ht="15.5" x14ac:dyDescent="0.35">
      <c r="A12" s="20"/>
      <c r="B12" s="20"/>
      <c r="C12" s="20"/>
      <c r="D12" s="2" t="s">
        <v>3</v>
      </c>
      <c r="E12" s="2" t="s">
        <v>4</v>
      </c>
      <c r="F12" s="2" t="s">
        <v>5</v>
      </c>
      <c r="G12" s="2"/>
      <c r="H12" s="31"/>
    </row>
    <row r="13" spans="1:8" ht="15.5" x14ac:dyDescent="0.35">
      <c r="A13" s="18" t="s">
        <v>32</v>
      </c>
      <c r="B13" s="20"/>
      <c r="C13" s="20"/>
      <c r="D13" s="3" t="s">
        <v>7</v>
      </c>
      <c r="E13" s="3" t="s">
        <v>7</v>
      </c>
      <c r="F13" s="3" t="s">
        <v>8</v>
      </c>
      <c r="G13" s="3"/>
      <c r="H13" s="31"/>
    </row>
    <row r="14" spans="1:8" ht="15.5" x14ac:dyDescent="0.35">
      <c r="A14" s="20"/>
      <c r="B14" s="20"/>
      <c r="C14" s="20"/>
      <c r="D14" s="20"/>
      <c r="E14" s="20"/>
      <c r="F14" s="20"/>
      <c r="G14" s="20"/>
      <c r="H14" s="31"/>
    </row>
    <row r="15" spans="1:8" ht="15.5" x14ac:dyDescent="0.35">
      <c r="A15" s="20" t="s">
        <v>10</v>
      </c>
      <c r="B15" s="20"/>
      <c r="C15" s="20"/>
      <c r="D15" s="33">
        <v>3183885</v>
      </c>
      <c r="E15" s="33">
        <v>3604000</v>
      </c>
      <c r="F15" s="34">
        <f>D15-E15</f>
        <v>-420115</v>
      </c>
      <c r="G15" s="17" t="s">
        <v>33</v>
      </c>
      <c r="H15" s="31"/>
    </row>
    <row r="16" spans="1:8" ht="15.5" x14ac:dyDescent="0.35">
      <c r="A16" s="20" t="s">
        <v>12</v>
      </c>
      <c r="B16" s="20"/>
      <c r="C16" s="20"/>
      <c r="D16" s="33">
        <f>6500000-275000</f>
        <v>6225000</v>
      </c>
      <c r="E16" s="33">
        <v>6016436</v>
      </c>
      <c r="F16" s="35">
        <f>D16-E16</f>
        <v>208564</v>
      </c>
      <c r="G16" s="7"/>
      <c r="H16" s="31"/>
    </row>
    <row r="17" spans="1:8" ht="16" x14ac:dyDescent="0.4">
      <c r="A17" s="20" t="s">
        <v>17</v>
      </c>
      <c r="B17" s="20"/>
      <c r="C17" s="20"/>
      <c r="D17" s="21">
        <v>100000</v>
      </c>
      <c r="E17" s="21">
        <v>120000</v>
      </c>
      <c r="F17" s="14">
        <f>D17-E17</f>
        <v>-20000</v>
      </c>
      <c r="G17" s="7"/>
      <c r="H17" s="31"/>
    </row>
    <row r="18" spans="1:8" ht="15.5" x14ac:dyDescent="0.35">
      <c r="A18" s="24" t="s">
        <v>34</v>
      </c>
      <c r="B18" s="23"/>
      <c r="C18" s="23"/>
      <c r="D18" s="36">
        <f>SUM(D15:D17)</f>
        <v>9508885</v>
      </c>
      <c r="E18" s="36">
        <f>SUM(E15:E17)</f>
        <v>9740436</v>
      </c>
      <c r="F18" s="36">
        <f t="shared" ref="F18" si="0">SUM(F15:F17)</f>
        <v>-231551</v>
      </c>
      <c r="G18" s="7"/>
      <c r="H18" s="31"/>
    </row>
    <row r="19" spans="1:8" ht="15.5" x14ac:dyDescent="0.35">
      <c r="A19" s="20"/>
      <c r="B19" s="20"/>
      <c r="C19" s="20"/>
      <c r="D19" s="33"/>
      <c r="E19" s="33"/>
      <c r="F19" s="35"/>
      <c r="G19" s="7"/>
      <c r="H19" s="31"/>
    </row>
    <row r="20" spans="1:8" ht="15.5" x14ac:dyDescent="0.35">
      <c r="A20" s="20" t="s">
        <v>13</v>
      </c>
      <c r="B20" s="20"/>
      <c r="C20" s="20"/>
      <c r="D20" s="33">
        <f>2267359+1422514+3000+1000</f>
        <v>3693873</v>
      </c>
      <c r="E20" s="33">
        <v>4098203</v>
      </c>
      <c r="F20" s="35">
        <f t="shared" ref="F20:F21" si="1">D20-E20</f>
        <v>-404330</v>
      </c>
      <c r="G20" s="7" t="s">
        <v>35</v>
      </c>
      <c r="H20" s="31"/>
    </row>
    <row r="21" spans="1:8" ht="16" x14ac:dyDescent="0.4">
      <c r="A21" s="20" t="s">
        <v>15</v>
      </c>
      <c r="B21" s="20"/>
      <c r="C21" s="20"/>
      <c r="D21" s="21">
        <f>232598+480389+667206</f>
        <v>1380193</v>
      </c>
      <c r="E21" s="21">
        <v>1441217</v>
      </c>
      <c r="F21" s="14">
        <f t="shared" si="1"/>
        <v>-61024</v>
      </c>
      <c r="G21" s="7"/>
      <c r="H21" s="31"/>
    </row>
    <row r="22" spans="1:8" ht="15.5" x14ac:dyDescent="0.35">
      <c r="A22" s="24" t="s">
        <v>36</v>
      </c>
      <c r="B22" s="23"/>
      <c r="C22" s="23"/>
      <c r="D22" s="36">
        <f>SUM(D20:D21)</f>
        <v>5074066</v>
      </c>
      <c r="E22" s="36">
        <f>SUM(E20:E21)</f>
        <v>5539420</v>
      </c>
      <c r="F22" s="36">
        <f t="shared" ref="F22" si="2">SUM(F20:F21)</f>
        <v>-465354</v>
      </c>
      <c r="G22" s="7"/>
      <c r="H22" s="31"/>
    </row>
    <row r="23" spans="1:8" ht="15.5" x14ac:dyDescent="0.35">
      <c r="A23" s="20"/>
      <c r="B23" s="20"/>
      <c r="C23" s="20"/>
      <c r="D23" s="33"/>
      <c r="E23" s="33"/>
      <c r="F23" s="35"/>
      <c r="G23" s="7"/>
      <c r="H23" s="31"/>
    </row>
    <row r="24" spans="1:8" ht="15.5" x14ac:dyDescent="0.35">
      <c r="A24" s="20" t="s">
        <v>19</v>
      </c>
      <c r="B24" s="20"/>
      <c r="C24" s="20"/>
      <c r="D24" s="33">
        <v>220000</v>
      </c>
      <c r="E24" s="33">
        <v>111625</v>
      </c>
      <c r="F24" s="35">
        <f t="shared" ref="F24:F26" si="3">D24-E24</f>
        <v>108375</v>
      </c>
      <c r="G24" s="7"/>
      <c r="H24" s="31"/>
    </row>
    <row r="25" spans="1:8" ht="15.5" x14ac:dyDescent="0.35">
      <c r="A25" s="20" t="s">
        <v>21</v>
      </c>
      <c r="B25" s="20"/>
      <c r="C25" s="20"/>
      <c r="D25" s="33">
        <v>10000</v>
      </c>
      <c r="E25" s="33">
        <v>17500</v>
      </c>
      <c r="F25" s="35">
        <f t="shared" si="3"/>
        <v>-7500</v>
      </c>
      <c r="G25" s="7"/>
      <c r="H25" s="31"/>
    </row>
    <row r="26" spans="1:8" ht="16" x14ac:dyDescent="0.4">
      <c r="A26" s="20" t="s">
        <v>22</v>
      </c>
      <c r="B26" s="20"/>
      <c r="C26" s="20"/>
      <c r="D26" s="21">
        <f>45000+30000+3000+90000+30000+20000-10000+2000-30000</f>
        <v>180000</v>
      </c>
      <c r="E26" s="21">
        <v>186393</v>
      </c>
      <c r="F26" s="14">
        <f t="shared" si="3"/>
        <v>-6393</v>
      </c>
      <c r="G26" s="19"/>
      <c r="H26" s="31"/>
    </row>
    <row r="27" spans="1:8" ht="15.5" x14ac:dyDescent="0.35">
      <c r="A27" s="25" t="s">
        <v>37</v>
      </c>
      <c r="B27" s="25"/>
      <c r="C27" s="25"/>
      <c r="D27" s="36">
        <f>SUM(D24:D26)</f>
        <v>410000</v>
      </c>
      <c r="E27" s="36">
        <f>SUM(E24:E26)</f>
        <v>315518</v>
      </c>
      <c r="F27" s="36">
        <f t="shared" ref="F27" si="4">SUM(F24:F26)</f>
        <v>94482</v>
      </c>
      <c r="G27" s="7"/>
      <c r="H27" s="31"/>
    </row>
    <row r="28" spans="1:8" ht="15.5" x14ac:dyDescent="0.35">
      <c r="A28" s="20"/>
      <c r="B28" s="20"/>
      <c r="C28" s="20"/>
      <c r="D28" s="20"/>
      <c r="E28" s="20"/>
      <c r="F28" s="35"/>
      <c r="G28" s="7"/>
      <c r="H28" s="31"/>
    </row>
    <row r="29" spans="1:8" ht="15.5" x14ac:dyDescent="0.35">
      <c r="A29" s="20"/>
      <c r="B29" s="20"/>
      <c r="C29" s="20"/>
      <c r="D29" s="20"/>
      <c r="E29" s="20"/>
      <c r="F29" s="35"/>
      <c r="G29" s="7"/>
      <c r="H29" s="31"/>
    </row>
    <row r="30" spans="1:8" ht="15.5" x14ac:dyDescent="0.35">
      <c r="A30" s="20"/>
      <c r="B30" s="20"/>
      <c r="C30" s="20"/>
      <c r="D30" s="27">
        <f>D27+D22+D18</f>
        <v>14992951</v>
      </c>
      <c r="E30" s="27">
        <f>E27+E22+E18</f>
        <v>15595374</v>
      </c>
      <c r="F30" s="27">
        <f>F27+F22+F18</f>
        <v>-602423</v>
      </c>
      <c r="G30" s="7"/>
      <c r="H30" s="31"/>
    </row>
    <row r="31" spans="1:8" ht="15.5" x14ac:dyDescent="0.35">
      <c r="A31" s="20"/>
      <c r="B31" s="20"/>
      <c r="C31" s="20"/>
      <c r="D31" s="20"/>
      <c r="E31" s="20"/>
      <c r="F31" s="35"/>
      <c r="G31" s="8"/>
      <c r="H31" s="31"/>
    </row>
    <row r="32" spans="1:8" ht="15.5" x14ac:dyDescent="0.35">
      <c r="A32" s="1" t="s">
        <v>25</v>
      </c>
      <c r="B32" s="1"/>
      <c r="C32" s="1"/>
      <c r="D32" s="1"/>
      <c r="E32" s="1"/>
      <c r="F32" s="37"/>
      <c r="G32" s="7"/>
      <c r="H32" s="31"/>
    </row>
    <row r="33" spans="1:8" ht="15.5" x14ac:dyDescent="0.35">
      <c r="A33" s="20"/>
      <c r="B33" s="20"/>
      <c r="C33" s="20"/>
      <c r="D33" s="20"/>
      <c r="E33" s="20"/>
      <c r="F33" s="37"/>
      <c r="G33" s="7"/>
      <c r="H33" s="31"/>
    </row>
    <row r="34" spans="1:8" ht="15.5" x14ac:dyDescent="0.35">
      <c r="A34" s="20"/>
      <c r="B34" s="20" t="s">
        <v>26</v>
      </c>
      <c r="C34" s="20"/>
      <c r="D34" s="33">
        <v>30000</v>
      </c>
      <c r="E34" s="33">
        <v>38000</v>
      </c>
      <c r="F34" s="35">
        <f t="shared" ref="F34:F36" si="5">D34-E34</f>
        <v>-8000</v>
      </c>
      <c r="G34" s="7"/>
      <c r="H34" s="31"/>
    </row>
    <row r="35" spans="1:8" ht="15.5" x14ac:dyDescent="0.35">
      <c r="A35" s="20"/>
      <c r="B35" s="20" t="s">
        <v>27</v>
      </c>
      <c r="C35" s="20"/>
      <c r="D35" s="33">
        <v>10000</v>
      </c>
      <c r="E35" s="33">
        <v>12000</v>
      </c>
      <c r="F35" s="35">
        <f t="shared" si="5"/>
        <v>-2000</v>
      </c>
      <c r="G35" s="7"/>
      <c r="H35" s="31"/>
    </row>
    <row r="36" spans="1:8" ht="16" x14ac:dyDescent="0.4">
      <c r="A36" s="20"/>
      <c r="B36" s="20" t="s">
        <v>28</v>
      </c>
      <c r="C36" s="20"/>
      <c r="D36" s="21">
        <v>275000</v>
      </c>
      <c r="E36" s="21">
        <v>275872</v>
      </c>
      <c r="F36" s="14">
        <f t="shared" si="5"/>
        <v>-872</v>
      </c>
      <c r="G36" s="17"/>
      <c r="H36" s="31"/>
    </row>
    <row r="37" spans="1:8" ht="15.5" x14ac:dyDescent="0.35">
      <c r="A37" s="20"/>
      <c r="B37" s="20"/>
      <c r="C37" s="20"/>
      <c r="D37" s="20"/>
      <c r="E37" s="20"/>
      <c r="F37" s="35"/>
      <c r="G37" s="7"/>
      <c r="H37" s="31"/>
    </row>
    <row r="38" spans="1:8" ht="15.5" x14ac:dyDescent="0.35">
      <c r="A38" s="22" t="s">
        <v>38</v>
      </c>
      <c r="B38" s="20"/>
      <c r="C38" s="20"/>
      <c r="D38" s="15">
        <f>SUM(D34:D36)</f>
        <v>315000</v>
      </c>
      <c r="E38" s="15">
        <f>SUM(E34:E36)</f>
        <v>325872</v>
      </c>
      <c r="F38" s="15">
        <f>SUM(F34:F36)</f>
        <v>-10872</v>
      </c>
      <c r="G38" s="7"/>
      <c r="H38" s="31"/>
    </row>
    <row r="39" spans="1:8" ht="15.5" x14ac:dyDescent="0.35">
      <c r="A39" s="22"/>
      <c r="B39" s="20"/>
      <c r="C39" s="20"/>
      <c r="D39" s="15"/>
      <c r="E39" s="15"/>
      <c r="F39" s="15"/>
      <c r="G39" s="7"/>
      <c r="H39" s="31"/>
    </row>
    <row r="40" spans="1:8" ht="15.5" x14ac:dyDescent="0.35">
      <c r="A40" s="20"/>
      <c r="B40" s="20"/>
      <c r="C40" s="20"/>
      <c r="D40" s="20"/>
      <c r="E40" s="20"/>
      <c r="F40" s="20"/>
      <c r="G40" s="9"/>
      <c r="H40" s="31"/>
    </row>
    <row r="41" spans="1:8" ht="16" x14ac:dyDescent="0.4">
      <c r="A41" s="26" t="s">
        <v>39</v>
      </c>
      <c r="B41" s="28"/>
      <c r="C41" s="28"/>
      <c r="D41" s="29">
        <f>D38+D30</f>
        <v>15307951</v>
      </c>
      <c r="E41" s="29">
        <f>E38+E30</f>
        <v>15921246</v>
      </c>
      <c r="F41" s="29">
        <f>F38+F30</f>
        <v>-613295</v>
      </c>
      <c r="G41" s="8"/>
      <c r="H41" s="31"/>
    </row>
    <row r="42" spans="1:8" ht="15.5" x14ac:dyDescent="0.35">
      <c r="A42" s="20"/>
      <c r="B42" s="20"/>
      <c r="C42" s="20"/>
      <c r="D42" s="20"/>
      <c r="E42" s="20"/>
      <c r="F42" s="20"/>
      <c r="G42" s="20"/>
      <c r="H42" s="31"/>
    </row>
    <row r="43" spans="1:8" ht="15.5" x14ac:dyDescent="0.35">
      <c r="A43" s="20"/>
      <c r="B43" s="20"/>
      <c r="C43" s="20"/>
      <c r="D43" s="20"/>
      <c r="E43" s="20"/>
      <c r="F43" s="20"/>
      <c r="G43" s="20"/>
      <c r="H43" s="31"/>
    </row>
    <row r="44" spans="1:8" ht="15.5" x14ac:dyDescent="0.35">
      <c r="A44" s="20"/>
      <c r="B44" s="20"/>
      <c r="C44" s="20"/>
      <c r="D44" s="20"/>
      <c r="E44" s="20"/>
      <c r="F44" s="20"/>
      <c r="G44" s="20"/>
      <c r="H44" s="31"/>
    </row>
    <row r="45" spans="1:8" ht="15.5" x14ac:dyDescent="0.35">
      <c r="A45" s="20"/>
      <c r="B45" s="20"/>
      <c r="C45" s="20"/>
      <c r="D45" s="20"/>
      <c r="E45" s="20"/>
      <c r="F45" s="20"/>
      <c r="G45" s="20"/>
      <c r="H45" s="31"/>
    </row>
    <row r="46" spans="1:8" ht="15.5" x14ac:dyDescent="0.35">
      <c r="A46" s="20"/>
      <c r="B46" s="20"/>
      <c r="C46" s="20"/>
      <c r="D46" s="20"/>
      <c r="E46" s="20"/>
      <c r="F46" s="20"/>
      <c r="G46" s="20"/>
      <c r="H46" s="31"/>
    </row>
    <row r="47" spans="1:8" ht="15.5" x14ac:dyDescent="0.35">
      <c r="A47" s="20"/>
      <c r="B47" s="20"/>
      <c r="C47" s="20"/>
      <c r="D47" s="20"/>
      <c r="E47" s="20"/>
      <c r="F47" s="20"/>
      <c r="G47" s="20"/>
      <c r="H47" s="31"/>
    </row>
    <row r="48" spans="1:8" ht="15.5" x14ac:dyDescent="0.35">
      <c r="A48" s="20"/>
      <c r="B48" s="20"/>
      <c r="C48" s="20"/>
      <c r="D48" s="20"/>
      <c r="E48" s="20"/>
      <c r="F48" s="20"/>
      <c r="G48" s="20"/>
      <c r="H48" s="31"/>
    </row>
    <row r="49" spans="1:8" ht="15.5" x14ac:dyDescent="0.35">
      <c r="A49" s="38">
        <v>43952</v>
      </c>
      <c r="B49" s="20"/>
      <c r="C49" s="20"/>
      <c r="D49" s="20"/>
      <c r="E49" s="20"/>
      <c r="G49" s="30" t="s">
        <v>40</v>
      </c>
      <c r="H49" s="31"/>
    </row>
    <row r="50" spans="1:8" ht="15.5" x14ac:dyDescent="0.35">
      <c r="A50" s="20"/>
      <c r="B50" s="20"/>
      <c r="C50" s="20"/>
      <c r="D50" s="20"/>
      <c r="E50" s="20"/>
      <c r="F50" s="20"/>
      <c r="G50" s="20"/>
      <c r="H50" s="31"/>
    </row>
    <row r="51" spans="1:8" ht="15.5" x14ac:dyDescent="0.35">
      <c r="A51" s="20"/>
      <c r="B51" s="20"/>
      <c r="C51" s="20"/>
      <c r="D51" s="20"/>
      <c r="E51" s="20"/>
      <c r="F51" s="20"/>
      <c r="G51" s="20"/>
      <c r="H51" s="31"/>
    </row>
    <row r="52" spans="1:8" ht="15.5" x14ac:dyDescent="0.35">
      <c r="A52" s="31"/>
      <c r="B52" s="31"/>
      <c r="C52" s="31"/>
      <c r="D52" s="31"/>
      <c r="E52" s="31"/>
      <c r="F52" s="31"/>
      <c r="G52" s="31"/>
      <c r="H52" s="31"/>
    </row>
    <row r="53" spans="1:8" ht="15.5" x14ac:dyDescent="0.35">
      <c r="A53" s="31"/>
      <c r="B53" s="31"/>
      <c r="C53" s="31"/>
      <c r="D53" s="31"/>
      <c r="E53" s="31"/>
      <c r="F53" s="31"/>
      <c r="G53" s="31"/>
      <c r="H53" s="31"/>
    </row>
    <row r="54" spans="1:8" ht="15.5" x14ac:dyDescent="0.35">
      <c r="A54" s="31"/>
      <c r="B54" s="31"/>
      <c r="C54" s="31"/>
      <c r="D54" s="31"/>
      <c r="E54" s="31"/>
      <c r="F54" s="31"/>
      <c r="G54" s="31"/>
      <c r="H54" s="31"/>
    </row>
    <row r="55" spans="1:8" ht="15.5" x14ac:dyDescent="0.35">
      <c r="A55" s="31"/>
      <c r="B55" s="31"/>
      <c r="C55" s="31"/>
      <c r="D55" s="31"/>
      <c r="E55" s="31"/>
      <c r="F55" s="31"/>
      <c r="G55" s="31"/>
      <c r="H55" s="31"/>
    </row>
    <row r="56" spans="1:8" ht="15.5" x14ac:dyDescent="0.35">
      <c r="A56" s="31"/>
      <c r="B56" s="31"/>
      <c r="C56" s="31"/>
      <c r="D56" s="31"/>
      <c r="E56" s="31"/>
      <c r="F56" s="31"/>
      <c r="G56" s="31"/>
      <c r="H56" s="31"/>
    </row>
    <row r="57" spans="1:8" ht="15.5" x14ac:dyDescent="0.35">
      <c r="A57" s="31"/>
      <c r="B57" s="31"/>
      <c r="C57" s="31"/>
      <c r="D57" s="31"/>
      <c r="E57" s="31"/>
      <c r="F57" s="31"/>
      <c r="G57" s="31"/>
      <c r="H57" s="31"/>
    </row>
    <row r="58" spans="1:8" ht="15.5" x14ac:dyDescent="0.35">
      <c r="A58" s="31"/>
      <c r="B58" s="31"/>
      <c r="C58" s="31"/>
      <c r="D58" s="31"/>
      <c r="E58" s="31"/>
      <c r="F58" s="31"/>
      <c r="G58" s="31"/>
      <c r="H58" s="31"/>
    </row>
    <row r="59" spans="1:8" ht="15.5" x14ac:dyDescent="0.35">
      <c r="A59" s="31"/>
      <c r="B59" s="31"/>
      <c r="C59" s="31"/>
      <c r="D59" s="31"/>
      <c r="E59" s="31"/>
      <c r="F59" s="31"/>
      <c r="G59" s="31"/>
      <c r="H59" s="31"/>
    </row>
    <row r="60" spans="1:8" ht="15.5" x14ac:dyDescent="0.35">
      <c r="A60" s="31"/>
      <c r="B60" s="31"/>
      <c r="C60" s="31"/>
      <c r="D60" s="31"/>
      <c r="E60" s="31"/>
      <c r="F60" s="31"/>
      <c r="G60" s="31"/>
      <c r="H60" s="31"/>
    </row>
    <row r="61" spans="1:8" ht="15.5" x14ac:dyDescent="0.35">
      <c r="A61" s="31"/>
      <c r="B61" s="31"/>
      <c r="C61" s="31"/>
      <c r="D61" s="31"/>
      <c r="E61" s="31"/>
      <c r="F61" s="31"/>
      <c r="G61" s="31"/>
      <c r="H61" s="31"/>
    </row>
    <row r="62" spans="1:8" ht="15.5" x14ac:dyDescent="0.35">
      <c r="A62" s="31"/>
      <c r="B62" s="31"/>
      <c r="C62" s="31"/>
      <c r="D62" s="31"/>
      <c r="E62" s="31"/>
      <c r="F62" s="31"/>
      <c r="G62" s="31"/>
      <c r="H62" s="31"/>
    </row>
    <row r="63" spans="1:8" ht="15.5" x14ac:dyDescent="0.35">
      <c r="A63" s="31"/>
      <c r="B63" s="31"/>
      <c r="C63" s="31"/>
      <c r="D63" s="31"/>
      <c r="E63" s="31"/>
      <c r="F63" s="31"/>
      <c r="G63" s="31"/>
      <c r="H63" s="31"/>
    </row>
    <row r="64" spans="1:8" ht="15.5" x14ac:dyDescent="0.35">
      <c r="A64" s="31"/>
      <c r="B64" s="31"/>
      <c r="C64" s="31"/>
      <c r="D64" s="31"/>
      <c r="E64" s="31"/>
      <c r="F64" s="31"/>
      <c r="G64" s="32"/>
      <c r="H64" s="32"/>
    </row>
    <row r="65" spans="1:8" ht="15.5" x14ac:dyDescent="0.35">
      <c r="A65" s="31"/>
      <c r="B65" s="31"/>
      <c r="C65" s="31"/>
      <c r="D65" s="31"/>
      <c r="E65" s="31"/>
      <c r="F65" s="31"/>
      <c r="G65" s="31"/>
      <c r="H65" s="31"/>
    </row>
    <row r="66" spans="1:8" ht="15.5" x14ac:dyDescent="0.35">
      <c r="A66" s="31"/>
      <c r="B66" s="31"/>
      <c r="C66" s="31"/>
      <c r="D66" s="31"/>
      <c r="E66" s="31"/>
      <c r="F66" s="31"/>
      <c r="G66" s="31"/>
      <c r="H66" s="31"/>
    </row>
    <row r="67" spans="1:8" ht="15.5" x14ac:dyDescent="0.35">
      <c r="A67" s="31"/>
      <c r="B67" s="31"/>
      <c r="C67" s="31"/>
      <c r="D67" s="31"/>
      <c r="E67" s="31"/>
      <c r="F67" s="31"/>
      <c r="G67" s="31"/>
      <c r="H67" s="31"/>
    </row>
    <row r="68" spans="1:8" ht="15.5" x14ac:dyDescent="0.35">
      <c r="A68" s="31"/>
      <c r="B68" s="31"/>
      <c r="C68" s="31"/>
      <c r="D68" s="31"/>
      <c r="E68" s="31"/>
      <c r="F68" s="31"/>
      <c r="G68" s="31"/>
      <c r="H68" s="32"/>
    </row>
    <row r="69" spans="1:8" ht="15.5" x14ac:dyDescent="0.35">
      <c r="A69" s="31"/>
      <c r="B69" s="31"/>
      <c r="C69" s="31"/>
      <c r="D69" s="31"/>
      <c r="E69" s="31"/>
      <c r="F69" s="31"/>
      <c r="G69" s="31"/>
      <c r="H69" s="31"/>
    </row>
    <row r="70" spans="1:8" ht="15.5" x14ac:dyDescent="0.35">
      <c r="A70" s="31"/>
      <c r="B70" s="31"/>
      <c r="C70" s="31"/>
      <c r="D70" s="31"/>
      <c r="E70" s="31"/>
      <c r="F70" s="31"/>
      <c r="G70" s="31"/>
      <c r="H70" s="31"/>
    </row>
    <row r="71" spans="1:8" ht="15.5" x14ac:dyDescent="0.35">
      <c r="A71" s="31"/>
      <c r="B71" s="31"/>
      <c r="C71" s="31"/>
      <c r="D71" s="31"/>
      <c r="E71" s="31"/>
      <c r="F71" s="31"/>
      <c r="G71" s="31"/>
      <c r="H71" s="31"/>
    </row>
    <row r="72" spans="1:8" ht="15.5" x14ac:dyDescent="0.35">
      <c r="A72" s="31"/>
      <c r="B72" s="31"/>
      <c r="C72" s="31"/>
      <c r="D72" s="31"/>
      <c r="E72" s="31"/>
      <c r="F72" s="31"/>
      <c r="G72" s="31"/>
      <c r="H72" s="31"/>
    </row>
    <row r="73" spans="1:8" ht="15.5" x14ac:dyDescent="0.35">
      <c r="A73" s="31"/>
      <c r="B73" s="31"/>
      <c r="C73" s="31"/>
      <c r="D73" s="31"/>
      <c r="E73" s="31"/>
      <c r="F73" s="31"/>
      <c r="G73" s="31"/>
      <c r="H73" s="31"/>
    </row>
    <row r="74" spans="1:8" ht="15.5" x14ac:dyDescent="0.35">
      <c r="A74" s="31"/>
      <c r="B74" s="31"/>
      <c r="C74" s="31"/>
      <c r="D74" s="31"/>
      <c r="E74" s="31"/>
      <c r="F74" s="31"/>
      <c r="G74" s="31"/>
      <c r="H74" s="31"/>
    </row>
    <row r="75" spans="1:8" ht="15.5" x14ac:dyDescent="0.35">
      <c r="A75" s="31"/>
      <c r="B75" s="31"/>
      <c r="C75" s="31"/>
      <c r="D75" s="31"/>
      <c r="E75" s="31"/>
      <c r="F75" s="31"/>
      <c r="G75" s="31"/>
      <c r="H75" s="31"/>
    </row>
    <row r="76" spans="1:8" ht="15.5" x14ac:dyDescent="0.35">
      <c r="A76" s="31"/>
      <c r="B76" s="31"/>
      <c r="C76" s="31"/>
      <c r="D76" s="31"/>
      <c r="E76" s="31"/>
      <c r="F76" s="31"/>
      <c r="G76" s="31"/>
      <c r="H76" s="31"/>
    </row>
    <row r="77" spans="1:8" ht="15.5" x14ac:dyDescent="0.35">
      <c r="A77" s="31"/>
      <c r="B77" s="31"/>
      <c r="C77" s="31"/>
      <c r="D77" s="31"/>
      <c r="E77" s="31"/>
      <c r="F77" s="31"/>
      <c r="G77" s="31"/>
    </row>
    <row r="78" spans="1:8" ht="15.5" x14ac:dyDescent="0.35">
      <c r="A78" s="31"/>
      <c r="B78" s="31"/>
      <c r="C78" s="31"/>
      <c r="D78" s="31"/>
      <c r="E78" s="31"/>
      <c r="F78" s="31"/>
      <c r="G78" s="31"/>
      <c r="H78" s="31"/>
    </row>
    <row r="79" spans="1:8" ht="15.5" x14ac:dyDescent="0.35">
      <c r="A79" s="31"/>
      <c r="B79" s="31"/>
      <c r="C79" s="31"/>
      <c r="D79" s="31"/>
      <c r="E79" s="31"/>
      <c r="F79" s="31"/>
      <c r="G79" s="31"/>
      <c r="H79" s="31"/>
    </row>
    <row r="81" spans="8:8" ht="15.5" x14ac:dyDescent="0.35">
      <c r="H81" s="32"/>
    </row>
  </sheetData>
  <mergeCells count="3">
    <mergeCell ref="C3:G3"/>
    <mergeCell ref="C4:G4"/>
    <mergeCell ref="A6:E6"/>
  </mergeCells>
  <phoneticPr fontId="0" type="noConversion"/>
  <pageMargins left="1.25" right="0.5" top="1" bottom="1" header="0.5" footer="0.5"/>
  <pageSetup scale="75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e24adb0-8e56-4739-a8a6-9d96be50871c">
      <UserInfo>
        <DisplayName>Connie Stewart</DisplayName>
        <AccountId>12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68361188C91348BBE4E9A8802785D2" ma:contentTypeVersion="10" ma:contentTypeDescription="Create a new document." ma:contentTypeScope="" ma:versionID="4eafd7ba65569d578032e139fe1b4cd2">
  <xsd:schema xmlns:xsd="http://www.w3.org/2001/XMLSchema" xmlns:xs="http://www.w3.org/2001/XMLSchema" xmlns:p="http://schemas.microsoft.com/office/2006/metadata/properties" xmlns:ns2="ce24adb0-8e56-4739-a8a6-9d96be50871c" xmlns:ns3="b0cd2e89-cf43-48ab-a131-05ba9c48ea27" targetNamespace="http://schemas.microsoft.com/office/2006/metadata/properties" ma:root="true" ma:fieldsID="5f57a31d7d844b684fbc20192b26b743" ns2:_="" ns3:_="">
    <xsd:import namespace="ce24adb0-8e56-4739-a8a6-9d96be50871c"/>
    <xsd:import namespace="b0cd2e89-cf43-48ab-a131-05ba9c48ea2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4adb0-8e56-4739-a8a6-9d96be5087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cd2e89-cf43-48ab-a131-05ba9c48ea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E5C223-9140-4F26-AA2E-1B08D7672E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E60396-3C31-4421-8F8B-6A7D5A92E615}">
  <ds:schemaRefs>
    <ds:schemaRef ds:uri="http://purl.org/dc/elements/1.1/"/>
    <ds:schemaRef ds:uri="http://www.w3.org/XML/1998/namespace"/>
    <ds:schemaRef ds:uri="ce24adb0-8e56-4739-a8a6-9d96be50871c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0cd2e89-cf43-48ab-a131-05ba9c48ea27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409D036-A4BF-445B-A29A-001D1FBC55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24adb0-8e56-4739-a8a6-9d96be50871c"/>
    <ds:schemaRef ds:uri="b0cd2e89-cf43-48ab-a131-05ba9c48ea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2016-17</vt:lpstr>
      <vt:lpstr>2019-20</vt:lpstr>
      <vt:lpstr>Sheet3</vt:lpstr>
    </vt:vector>
  </TitlesOfParts>
  <Manager/>
  <Company>Montcalm Community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D. Lantz</dc:creator>
  <cp:keywords/>
  <dc:description/>
  <cp:lastModifiedBy>Connie Stewart</cp:lastModifiedBy>
  <cp:revision/>
  <cp:lastPrinted>2020-04-30T18:16:11Z</cp:lastPrinted>
  <dcterms:created xsi:type="dcterms:W3CDTF">2000-04-26T12:31:48Z</dcterms:created>
  <dcterms:modified xsi:type="dcterms:W3CDTF">2020-04-30T18:17:23Z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0x010100CE68361188C91348BBE4E9A8802785D2</vt:lpwstr>
  </property>
  <property fmtid="{D5CDD505-2E9C-101B-9397-08002B2CF9AE}" pid="3" name="AuthorIds_UIVersion_3584">
    <vt:lpwstr>12</vt:lpwstr>
  </property>
</Properties>
</file>